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40029ee5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58652bf0994a4f21"/>
    <x:sheet xmlns:r="http://schemas.openxmlformats.org/officeDocument/2006/relationships" name="Options" sheetId="2" r:id="Rb2009210f3b94dc0"/>
    <x:sheet xmlns:r="http://schemas.openxmlformats.org/officeDocument/2006/relationships" name="Benefits" sheetId="3" r:id="R3c6f4cf025224332"/>
    <x:sheet xmlns:r="http://schemas.openxmlformats.org/officeDocument/2006/relationships" name="Quarterly cash" sheetId="4" r:id="R1ffc3ee8177e49f2"/>
    <x:sheet xmlns:r="http://schemas.openxmlformats.org/officeDocument/2006/relationships" name="Investment" sheetId="5" r:id="Ra5d1dfca83224174"/>
    <x:sheet xmlns:r="http://schemas.openxmlformats.org/officeDocument/2006/relationships" name="Assumptions" sheetId="6" r:id="R60c28f1a88ea433b"/>
    <x:sheet xmlns:r="http://schemas.openxmlformats.org/officeDocument/2006/relationships" name="Decisions" sheetId="7" r:id="R1f1d102123944bf2"/>
    <x:sheet xmlns:r="http://schemas.openxmlformats.org/officeDocument/2006/relationships" name="Benefit profiles" sheetId="8" r:id="R5eda0d464a174485"/>
    <x:sheet xmlns:r="http://schemas.openxmlformats.org/officeDocument/2006/relationships" name="Scenarios" sheetId="9" r:id="R1549b51e60d944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%"/>
    <x:numFmt numFmtId="202" formatCode="0.00"/>
  </x:numFmts>
  <x:fonts count="12">
    <x:font>
      <x:sz val="11"/>
      <x:name val="Carlito"/>
    </x:font>
    <x:font>
      <x:sz val="10"/>
      <x:name val="Arial"/>
    </x:font>
    <x:font>
      <x:b/>
      <x:sz val="14"/>
      <x:color rgb="FF142D4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9"/>
      <x:name val="Arial"/>
    </x:font>
    <x:font>
      <x:sz val="10"/>
      <x:color rgb="FF000000"/>
      <x:name val="Arial"/>
    </x:font>
    <x:font>
      <x:sz val="11"/>
      <x:color rgb="FF000000"/>
      <x:name val="Carlito"/>
    </x:font>
    <x:font>
      <x:sz val="11"/>
      <x:color rgb="FF24323E"/>
      <x:name val="Arial"/>
    </x:font>
    <x:font>
      <x:b/>
      <x:sz val="16"/>
      <x:color rgb="FF142D43"/>
      <x:name val="Arial"/>
    </x:font>
    <x:font>
      <x:b/>
      <x:sz val="11"/>
      <x:color rgb="FFFFFFFF"/>
      <x:name val="Arial"/>
    </x:font>
    <x:font>
      <x:sz val="9"/>
      <x:color rgb="FF24323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D43"/>
      </x:patternFill>
    </x:fill>
    <x:fill>
      <x:patternFill patternType="solid">
        <x:fgColor rgb="FFF3F1EC"/>
      </x:patternFill>
    </x:fill>
  </x:fills>
  <x:borders count="1">
    <x:border/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200" fontId="6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/>
    <x:xf numFmtId="202" fontId="0" fillId="3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8" fillId="2" borderId="0" xfId="0" applyNumberFormat="1" applyFont="1" applyFill="1" applyBorder="1"/>
    <x:xf numFmtId="0" fontId="10" fillId="2" borderId="0" xfId="0" applyNumberFormat="1" applyFont="1" applyFill="1" applyBorder="1"/>
    <x:xf numFmtId="200" fontId="8" fillId="0" borderId="0" xfId="0" applyNumberFormat="1" applyFont="1" applyFill="1" applyBorder="1"/>
    <x:xf numFmtId="0" fontId="1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f255a95684509" /><Relationship Type="http://schemas.openxmlformats.org/officeDocument/2006/relationships/theme" Target="/xl/theme/theme1.xml" Id="Rc21e29b72f164e06" /><Relationship Type="http://schemas.openxmlformats.org/officeDocument/2006/relationships/sharedStrings" Target="/xl/sharedStrings.xml" Id="Ra7184c4d360a48ec" /><Relationship Type="http://schemas.openxmlformats.org/officeDocument/2006/relationships/worksheet" Target="/xl/worksheets/sheet1.xml" Id="R58652bf0994a4f21" /><Relationship Type="http://schemas.openxmlformats.org/officeDocument/2006/relationships/worksheet" Target="/xl/worksheets/sheet2.xml" Id="Rb2009210f3b94dc0" /><Relationship Type="http://schemas.openxmlformats.org/officeDocument/2006/relationships/worksheet" Target="/xl/worksheets/sheet3.xml" Id="R3c6f4cf025224332" /><Relationship Type="http://schemas.openxmlformats.org/officeDocument/2006/relationships/worksheet" Target="/xl/worksheets/sheet4.xml" Id="R1ffc3ee8177e49f2" /><Relationship Type="http://schemas.openxmlformats.org/officeDocument/2006/relationships/worksheet" Target="/xl/worksheets/sheet5.xml" Id="Ra5d1dfca83224174" /><Relationship Type="http://schemas.openxmlformats.org/officeDocument/2006/relationships/worksheet" Target="/xl/worksheets/sheet6.xml" Id="R60c28f1a88ea433b" /><Relationship Type="http://schemas.openxmlformats.org/officeDocument/2006/relationships/worksheet" Target="/xl/worksheets/sheet7.xml" Id="R1f1d102123944bf2" /><Relationship Type="http://schemas.openxmlformats.org/officeDocument/2006/relationships/worksheet" Target="/xl/worksheets/sheet8.xml" Id="R5eda0d464a174485" /><Relationship Type="http://schemas.openxmlformats.org/officeDocument/2006/relationships/worksheet" Target="/xl/worksheets/sheet9.xml" Id="R1549b51e60d9444e" /></Relationships>
</file>

<file path=xl/tables/table1.xml><?xml version="1.0" encoding="utf-8"?>
<x:table xmlns:x="http://schemas.openxmlformats.org/spreadsheetml/2006/main" id="1" name="decision_Options" displayName="decision_Options" ref="A6:G10" headerRowCount="1" totalsRowCount="0" totalsRowShown="0">
  <x:tableColumns count="7">
    <x:tableColumn id="1" name="Option"/>
    <x:tableColumn id="2" name="Speed"/>
    <x:tableColumn id="3" name="Ownership"/>
    <x:tableColumn id="4" name="Benefit control"/>
    <x:tableColumn id="5" name="Continuity"/>
    <x:tableColumn id="6" name="Feasibility"/>
    <x:tableColumn id="7" name="Weighted scor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_Benefits" displayName="decision_Benefits" ref="A6:D17" headerRowCount="1" totalsRowCount="0" totalsRowShown="0">
  <x:tableColumns count="4">
    <x:tableColumn id="1" name="ID and benefit"/>
    <x:tableColumn id="2" name="2027 benefit"/>
    <x:tableColumn id="3" name="2028 benefit"/>
    <x:tableColumn id="4" name="Exit annual benefi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cision_Quarterlycash" displayName="decision_Quarterlycash" ref="A6:F15" headerRowCount="1" totalsRowCount="0" totalsRowShown="0">
  <x:tableColumns count="6">
    <x:tableColumn id="1" name="Period"/>
    <x:tableColumn id="2" name="Gross benefit"/>
    <x:tableColumn id="3" name="Recurring cost"/>
    <x:tableColumn id="4" name="Investment cash"/>
    <x:tableColumn id="5" name="WC release"/>
    <x:tableColumn id="6" name="Net cash with WC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ecision_Investment" displayName="decision_Investment" ref="A6:D14" headerRowCount="1" totalsRowCount="0" totalsRowShown="0">
  <x:tableColumns count="4">
    <x:tableColumn id="1" name="Use of funds"/>
    <x:tableColumn id="2" name="Total"/>
    <x:tableColumn id="3" name="Expense"/>
    <x:tableColumn id="4" name="Capita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ecision_Assumptions" displayName="decision_Assumptions" ref="A6:C20" headerRowCount="1" totalsRowCount="0" totalsRowShown="0">
  <x:tableColumns count="3">
    <x:tableColumn id="1" name="ID"/>
    <x:tableColumn id="2" name="Assumption or gap"/>
    <x:tableColumn id="3" name="Consequence and validation own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ecision_Decisions" displayName="decision_Decisions" ref="A6:C10" headerRowCount="1" totalsRowCount="0" totalsRowShown="0">
  <x:tableColumns count="3">
    <x:tableColumn id="1" name="ID and decision"/>
    <x:tableColumn id="2" name="Authority and due date"/>
    <x:tableColumn id="3" name="Status and required evidenc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ecision_Benefitprofiles" displayName="decision_Benefitprofiles" ref="A6:F14" headerRowCount="1" totalsRowCount="0" totalsRowShown="0">
  <x:tableColumns count="6">
    <x:tableColumn id="1" name="Benefit"/>
    <x:tableColumn id="2" name="Accountable owner"/>
    <x:tableColumn id="3" name="Principal initiative"/>
    <x:tableColumn id="4" name="Full annual calculation (AED m)"/>
    <x:tableColumn id="5" name="Overlap boundary"/>
    <x:tableColumn id="6" name="Validation 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ecision_Scenarios" displayName="decision_Scenarios" ref="A6:D15" headerRowCount="1" totalsRowCount="0" totalsRowShown="0">
  <x:tableColumns count="4">
    <x:tableColumn id="1" name="Measure"/>
    <x:tableColumn id="2" name="Downside"/>
    <x:tableColumn id="3" name="Base"/>
    <x:tableColumn id="4" name="Upsi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a852d09d93447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376a844a2c5481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a78d14526fa495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a9a95f2b320a40d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47743775aa94ca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e71c2ee8431482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cd91bc3bcb054b4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0c307ff46f348e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</x:cols>
  <x:sheetData>
    <x:row r="1">
      <x:c r="A1" s="30"/>
      <x:c r="B1" s="30"/>
      <x:c r="C1" s="30"/>
      <x:c r="D1" s="30"/>
      <x:c r="E1" s="30"/>
      <x:c r="F1" s="30"/>
    </x:row>
    <x:row r="2">
      <x:c r="A2" s="31" t="str">
        <x:v>Executive Decision Paper</x:v>
      </x:c>
      <x:c r="B2" s="30"/>
      <x:c r="C2" s="30"/>
      <x:c r="D2" s="30"/>
      <x:c r="E2" s="30"/>
      <x:c r="F2" s="30"/>
    </x:row>
    <x:row r="3">
      <x:c r="A3" s="30" t="str">
        <x:v>Fictional demonstration / ACME-BASE-20261215 / proposed</x:v>
      </x:c>
      <x:c r="B3" s="30"/>
      <x:c r="C3" s="30"/>
      <x:c r="D3" s="30"/>
      <x:c r="E3" s="30"/>
      <x:c r="F3" s="30"/>
    </x:row>
    <x:row r="4">
      <x:c r="A4" s="30"/>
      <x:c r="B4" s="30"/>
      <x:c r="C4" s="30"/>
      <x:c r="D4" s="30"/>
      <x:c r="E4" s="30"/>
      <x:c r="F4" s="30"/>
    </x:row>
    <x:row r="5" ht="28" customHeight="1">
      <x:c r="A5" s="33" t="str">
        <x:v>AED million</x:v>
      </x:c>
      <x:c r="B5" s="33" t="str">
        <x:v>Value</x:v>
      </x:c>
      <x:c r="C5" s="30"/>
      <x:c r="D5" s="30"/>
      <x:c r="E5" s="30"/>
      <x:c r="F5" s="30"/>
    </x:row>
    <x:row r="6" ht="28" customHeight="1">
      <x:c r="A6" s="30" t="str">
        <x:v>FY2026 forecast underlying EBITDA</x:v>
      </x:c>
      <x:c r="B6" s="34" t="n">
        <x:v>10</x:v>
      </x:c>
      <x:c r="C6" s="30"/>
      <x:c r="D6" s="30"/>
      <x:c r="E6" s="30"/>
      <x:c r="F6" s="30"/>
    </x:row>
    <x:row r="7" ht="28" customHeight="1">
      <x:c r="A7" s="30" t="str">
        <x:v>Gross annual exit benefit</x:v>
      </x:c>
      <x:c r="B7" s="34" t="n">
        <x:f>'Benefits'!D15</x:f>
        <x:v>29</x:v>
      </x:c>
      <x:c r="C7" s="30"/>
      <x:c r="D7" s="30"/>
      <x:c r="E7" s="30"/>
      <x:c r="F7" s="30"/>
    </x:row>
    <x:row r="8" ht="28" customHeight="1">
      <x:c r="A8" s="30" t="str">
        <x:v>Annual recurring enablement cost</x:v>
      </x:c>
      <x:c r="B8" s="34" t="n">
        <x:f>-'Benefits'!D16</x:f>
        <x:v>3</x:v>
      </x:c>
      <x:c r="C8" s="30"/>
      <x:c r="D8" s="30"/>
      <x:c r="E8" s="30"/>
      <x:c r="F8" s="30"/>
    </x:row>
    <x:row r="9" ht="28" customHeight="1">
      <x:c r="A9" s="30" t="str">
        <x:v>Annual exit EBITDA</x:v>
      </x:c>
      <x:c r="B9" s="34" t="n">
        <x:f>B6+B7-B8</x:f>
        <x:v>36</x:v>
      </x:c>
      <x:c r="C9" s="30"/>
      <x:c r="D9" s="30"/>
      <x:c r="E9" s="30"/>
      <x:c r="F9" s="30"/>
    </x:row>
    <x:row r="10" ht="28" customHeight="1">
      <x:c r="A10" s="30" t="str">
        <x:v>Total investment envelope</x:v>
      </x:c>
      <x:c r="B10" s="34" t="n">
        <x:f>'Investment'!B14</x:f>
        <x:v>18</x:v>
      </x:c>
      <x:c r="C10" s="30"/>
      <x:c r="D10" s="30"/>
      <x:c r="E10" s="30"/>
      <x:c r="F10" s="30"/>
    </x:row>
    <x:row r="11" ht="28" customHeight="1">
      <x:c r="A11" s="30" t="str">
        <x:v>Two-year cash before working capital</x:v>
      </x:c>
      <x:c r="B11" s="34" t="n">
        <x:f>'Quarterly cash'!G15</x:f>
        <x:v>13.500000000000002</x:v>
      </x:c>
      <x:c r="C11" s="30"/>
      <x:c r="D11" s="30"/>
      <x:c r="E11" s="30"/>
      <x:c r="F11" s="30"/>
    </x:row>
    <x:row r="12" ht="28" customHeight="1">
      <x:c r="A12" s="30" t="str">
        <x:v>One-time working-capital release</x:v>
      </x:c>
      <x:c r="B12" s="34" t="n">
        <x:f>'Quarterly cash'!E15</x:f>
        <x:v>12</x:v>
      </x:c>
      <x:c r="C12" s="30"/>
      <x:c r="D12" s="30"/>
      <x:c r="E12" s="30"/>
      <x:c r="F12" s="30"/>
    </x:row>
    <x:row r="13" ht="28" customHeight="1">
      <x:c r="A13" s="30" t="str">
        <x:v>Two-year cash after working capital</x:v>
      </x:c>
      <x:c r="B13" s="34" t="n">
        <x:f>'Quarterly cash'!F15</x:f>
        <x:v>25.5</x:v>
      </x:c>
      <x:c r="C13" s="30"/>
      <x:c r="D13" s="30"/>
      <x:c r="E13" s="30"/>
      <x:c r="F13" s="30"/>
    </x:row>
    <x:row r="14">
      <x:c r="A14" s="30"/>
      <x:c r="B14" s="30"/>
      <x:c r="C14" s="30"/>
      <x:c r="D14" s="30"/>
      <x:c r="E14" s="30"/>
      <x:c r="F14" s="30"/>
    </x:row>
    <x:row r="15">
      <x:c r="A15" s="30"/>
      <x:c r="B15" s="30"/>
      <x:c r="C15" s="30"/>
      <x:c r="D15" s="30"/>
      <x:c r="E15" s="30"/>
      <x:c r="F15" s="30"/>
    </x:row>
    <x:row r="16">
      <x:c r="A16" s="35" t="str">
        <x:v>FY2028 underlying EBITDA 31.00 and reported EBITDA 28.00 differ from the annual exit run rate.</x:v>
      </x:c>
      <x:c r="B16" s="30"/>
      <x:c r="C16" s="30"/>
      <x:c r="D16" s="30"/>
      <x:c r="E16" s="30"/>
      <x:c r="F16" s="30"/>
    </x:row>
    <x:row r="17">
      <x:c r="A17" s="35" t="str">
        <x:v>Full company liquidity is not modelled. All approvals and targets remain proposed.</x:v>
      </x:c>
      <x:c r="B17" s="30"/>
      <x:c r="C17" s="30"/>
      <x:c r="D17" s="30"/>
      <x:c r="E17" s="30"/>
      <x:c r="F17" s="30"/>
    </x:row>
    <x:row r="18">
      <x:c r="A18" s="35" t="str">
        <x:v>Edit blue numeric inputs and working records. Formula totals recalculate; reports and slides remain this baseline snapshot.</x:v>
      </x:c>
      <x:c r="B18" s="30"/>
      <x:c r="C18" s="30"/>
      <x:c r="D18" s="30"/>
      <x:c r="E18" s="30"/>
      <x:c r="F18" s="30"/>
    </x:row>
    <x:row r="19">
      <x:c r="A19" s="35" t="str">
        <x:v>Source: Acme Master Case, SRC01 section 4; SRC05 section 8; SRC06 section 9.</x:v>
      </x:c>
      <x:c r="B19" s="30"/>
      <x:c r="C19" s="30"/>
      <x:c r="D19" s="30"/>
      <x:c r="E19" s="30"/>
      <x:c r="F19" s="30"/>
    </x:row>
    <x:row r="20">
      <x:c r="A20" s="30"/>
      <x:c r="B20" s="30"/>
      <x:c r="C20" s="30"/>
      <x:c r="D20" s="30"/>
      <x:c r="E20" s="30"/>
      <x:c r="F20" s="30"/>
    </x:row>
    <x:row r="21">
      <x:c r="A21" s="30"/>
      <x:c r="B21" s="30"/>
      <x:c r="C21" s="30"/>
      <x:c r="D21" s="30"/>
      <x:c r="E21" s="30"/>
      <x:c r="F21" s="30"/>
    </x:row>
    <x:row r="22">
      <x:c r="A22" s="30"/>
      <x:c r="B22" s="30"/>
      <x:c r="C22" s="30"/>
      <x:c r="D22" s="30"/>
      <x:c r="E22" s="30"/>
      <x:c r="F22" s="3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4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Options</x:v>
      </x:c>
      <x:c r="B2" s="1"/>
      <x:c r="C2" s="1"/>
      <x:c r="D2" s="1"/>
      <x:c r="E2" s="1"/>
      <x:c r="F2" s="1"/>
      <x:c r="G2" s="1"/>
    </x:row>
    <x:row r="3">
      <x:c r="A3" s="11" t="str">
        <x:v>Fictional demonstration / proposed baseline / 15 Dec 2026</x:v>
      </x:c>
      <x:c r="B3" s="1"/>
      <x:c r="C3" s="1"/>
      <x:c r="D3" s="1"/>
      <x:c r="E3" s="1"/>
      <x:c r="F3" s="1"/>
      <x:c r="G3" s="1"/>
    </x:row>
    <x:row r="4">
      <x:c r="A4" s="11" t="str">
        <x:v>Base weights</x:v>
      </x:c>
      <x:c r="B4" s="26" t="n">
        <x:v>0.2</x:v>
      </x:c>
      <x:c r="C4" s="26" t="n">
        <x:v>0.2</x:v>
      </x:c>
      <x:c r="D4" s="26" t="n">
        <x:v>0.25</x:v>
      </x:c>
      <x:c r="E4" s="26" t="n">
        <x:v>0.2</x:v>
      </x:c>
      <x:c r="F4" s="26" t="n">
        <x:v>0.15</x:v>
      </x:c>
      <x:c r="G4" s="1"/>
    </x:row>
    <x:row r="5">
      <x:c r="A5" s="1"/>
      <x:c r="B5" s="1"/>
      <x:c r="C5" s="1"/>
      <x:c r="D5" s="1"/>
      <x:c r="E5" s="1"/>
      <x:c r="F5" s="1"/>
      <x:c r="G5" s="1"/>
    </x:row>
    <x:row r="6" ht="32" customHeight="1">
      <x:c r="A6" s="6" t="str">
        <x:v>Option</x:v>
      </x:c>
      <x:c r="B6" s="6" t="str">
        <x:v>Speed</x:v>
      </x:c>
      <x:c r="C6" s="6" t="str">
        <x:v>Ownership</x:v>
      </x:c>
      <x:c r="D6" s="6" t="str">
        <x:v>Benefit control</x:v>
      </x:c>
      <x:c r="E6" s="6" t="str">
        <x:v>Continuity</x:v>
      </x:c>
      <x:c r="F6" s="6" t="str">
        <x:v>Feasibility</x:v>
      </x:c>
      <x:c r="G6" s="6" t="str">
        <x:v>Weighted score</x:v>
      </x:c>
      <x:c r="H6" s="6" t="str">
        <x:v>Ownership-led score</x:v>
      </x:c>
    </x:row>
    <x:row r="7" ht="30" customHeight="1">
      <x:c r="A7" s="9" t="str">
        <x:v>Status quo</x:v>
      </x:c>
      <x:c r="B7" s="10" t="n">
        <x:v>2</x:v>
      </x:c>
      <x:c r="C7" s="10" t="n">
        <x:v>3</x:v>
      </x:c>
      <x:c r="D7" s="10" t="n">
        <x:v>1</x:v>
      </x:c>
      <x:c r="E7" s="10" t="n">
        <x:v>3</x:v>
      </x:c>
      <x:c r="F7" s="10" t="n">
        <x:v>4</x:v>
      </x:c>
      <x:c r="G7" s="12" t="n">
        <x:f>SUMPRODUCT(B7:F7,$B$4:$F$4)</x:f>
        <x:v>2.45</x:v>
      </x:c>
      <x:c r="H7" s="28" t="n">
        <x:f>SUMPRODUCT(B7:F7,$B$12:$F$12)</x:f>
        <x:v>2.75</x:v>
      </x:c>
    </x:row>
    <x:row r="8" ht="30" customHeight="1">
      <x:c r="A8" s="4" t="str">
        <x:v>Centralised</x:v>
      </x:c>
      <x:c r="B8" s="8" t="n">
        <x:v>4</x:v>
      </x:c>
      <x:c r="C8" s="8" t="n">
        <x:v>2</x:v>
      </x:c>
      <x:c r="D8" s="8" t="n">
        <x:v>5</x:v>
      </x:c>
      <x:c r="E8" s="8" t="n">
        <x:v>2</x:v>
      </x:c>
      <x:c r="F8" s="8" t="n">
        <x:v>2</x:v>
      </x:c>
      <x:c r="G8" s="19" t="n">
        <x:f>SUMPRODUCT(B8:F8,$B$4:$F$4)</x:f>
        <x:v>3.15</x:v>
      </x:c>
      <x:c r="H8" s="29" t="n">
        <x:f>SUMPRODUCT(B8:F8,$B$12:$F$12)</x:f>
        <x:v>2.6999999999999997</x:v>
      </x:c>
    </x:row>
    <x:row r="9" ht="30" customHeight="1">
      <x:c r="A9" s="9" t="str">
        <x:v>Federated</x:v>
      </x:c>
      <x:c r="B9" s="10" t="n">
        <x:v>3</x:v>
      </x:c>
      <x:c r="C9" s="10" t="n">
        <x:v>5</x:v>
      </x:c>
      <x:c r="D9" s="10" t="n">
        <x:v>2</x:v>
      </x:c>
      <x:c r="E9" s="10" t="n">
        <x:v>4</x:v>
      </x:c>
      <x:c r="F9" s="10" t="n">
        <x:v>4</x:v>
      </x:c>
      <x:c r="G9" s="12" t="n">
        <x:f>SUMPRODUCT(B9:F9,$B$4:$F$4)</x:f>
        <x:v>3.5000000000000004</x:v>
      </x:c>
      <x:c r="H9" s="28" t="n">
        <x:f>SUMPRODUCT(B9:F9,$B$12:$F$12)</x:f>
        <x:v>3.9500000000000006</x:v>
      </x:c>
    </x:row>
    <x:row r="10" ht="30" customHeight="1">
      <x:c r="A10" s="4" t="str">
        <x:v>Hybrid</x:v>
      </x:c>
      <x:c r="B10" s="8" t="n">
        <x:v>4</x:v>
      </x:c>
      <x:c r="C10" s="8" t="n">
        <x:v>4</x:v>
      </x:c>
      <x:c r="D10" s="8" t="n">
        <x:v>4</x:v>
      </x:c>
      <x:c r="E10" s="8" t="n">
        <x:v>4</x:v>
      </x:c>
      <x:c r="F10" s="8" t="n">
        <x:v>3</x:v>
      </x:c>
      <x:c r="G10" s="19" t="n">
        <x:f>SUMPRODUCT(B10:F10,$B$4:$F$4)</x:f>
        <x:v>3.8500000000000005</x:v>
      </x:c>
      <x:c r="H10" s="29" t="n">
        <x:f>SUMPRODUCT(B10:F10,$B$12:$F$12)</x:f>
        <x:v>3.8500000000000005</x:v>
      </x:c>
    </x:row>
    <x:row r="11">
      <x:c r="A11" s="1"/>
      <x:c r="B11" s="1"/>
      <x:c r="C11" s="1"/>
      <x:c r="D11" s="1"/>
      <x:c r="E11" s="1"/>
      <x:c r="F11" s="1"/>
      <x:c r="G11" s="1"/>
    </x:row>
    <x:row r="12">
      <x:c r="A12" s="1" t="str">
        <x:v>Ownership-led weights</x:v>
      </x:c>
      <x:c r="B12" s="26" t="n">
        <x:v>0.2</x:v>
      </x:c>
      <x:c r="C12" s="26" t="n">
        <x:v>0.35</x:v>
      </x:c>
      <x:c r="D12" s="26" t="n">
        <x:v>0.1</x:v>
      </x:c>
      <x:c r="E12" s="26" t="n">
        <x:v>0.2</x:v>
      </x:c>
      <x:c r="F12" s="26" t="n">
        <x:v>0.15</x:v>
      </x:c>
      <x:c r="G12" s="1"/>
    </x:row>
    <x:row r="14">
      <x:c r="A14" t="str">
        <x:v>Source: Acme Master Case, SRC04 section 7. Judgemental scores; no costed alternatives supplied.</x:v>
      </x:c>
    </x:row>
  </x:sheetData>
  <x:pageMargins left="0.7" right="0.7" top="0.75" bottom="0.75" header="0.3" footer="0.3"/>
  <x:tableParts count="1">
    <x:tablePart xmlns:r="http://schemas.openxmlformats.org/officeDocument/2006/relationships" r:id="R90a852d09d93447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1"/>
      <x:c r="B1" s="1"/>
      <x:c r="C1" s="1"/>
      <x:c r="D1" s="1"/>
    </x:row>
    <x:row r="2">
      <x:c r="A2" s="2" t="str">
        <x:v>Benefits</x:v>
      </x:c>
      <x:c r="B2" s="1"/>
      <x:c r="C2" s="1"/>
      <x:c r="D2" s="1"/>
    </x:row>
    <x:row r="3">
      <x:c r="A3" s="11" t="str">
        <x:v>Fictional demonstration / proposed baseline / 15 Dec 2026</x:v>
      </x:c>
      <x:c r="B3" s="1"/>
      <x:c r="C3" s="1"/>
      <x:c r="D3" s="1"/>
    </x:row>
    <x:row r="4">
      <x:c r="A4" s="11" t="str">
        <x:v>Source: Acme Master Case / SRC05 section 8. Proposed EBITDA benefits; recurring cost shown negative.</x:v>
      </x:c>
      <x:c r="B4" s="1"/>
      <x:c r="C4" s="1"/>
      <x:c r="D4" s="1"/>
    </x:row>
    <x:row r="5">
      <x:c r="A5" s="1"/>
      <x:c r="B5" s="1"/>
      <x:c r="C5" s="1"/>
      <x:c r="D5" s="1"/>
    </x:row>
    <x:row r="6" ht="32" customHeight="1">
      <x:c r="A6" s="6" t="str">
        <x:v>ID and benefit</x:v>
      </x:c>
      <x:c r="B6" s="6" t="str">
        <x:v>2027 benefit</x:v>
      </x:c>
      <x:c r="C6" s="6" t="str">
        <x:v>2028 benefit</x:v>
      </x:c>
      <x:c r="D6" s="6" t="str">
        <x:v>Exit annual benefit</x:v>
      </x:c>
    </x:row>
    <x:row r="7" ht="30" customHeight="1">
      <x:c r="A7" s="9" t="str">
        <x:v>B01 Contract repricing</x:v>
      </x:c>
      <x:c r="B7" s="10" t="n">
        <x:v>2.4</x:v>
      </x:c>
      <x:c r="C7" s="10" t="n">
        <x:v>4.32</x:v>
      </x:c>
      <x:c r="D7" s="10" t="n">
        <x:v>4.8</x:v>
      </x:c>
    </x:row>
    <x:row r="8" ht="38" customHeight="1">
      <x:c r="A8" s="4" t="str">
        <x:v>B02 Cross-sell to existing customers</x:v>
      </x:c>
      <x:c r="B8" s="8" t="n">
        <x:v>1.05</x:v>
      </x:c>
      <x:c r="C8" s="8" t="n">
        <x:v>3.15</x:v>
      </x:c>
      <x:c r="D8" s="8" t="n">
        <x:v>4.2</x:v>
      </x:c>
    </x:row>
    <x:row r="9" ht="38" customHeight="1">
      <x:c r="A9" s="9" t="str">
        <x:v>B03 Exit selected loss-making scope</x:v>
      </x:c>
      <x:c r="B9" s="10" t="n">
        <x:v>0.25</x:v>
      </x:c>
      <x:c r="C9" s="10" t="n">
        <x:v>0.75</x:v>
      </x:c>
      <x:c r="D9" s="10" t="n">
        <x:v>1</x:v>
      </x:c>
    </x:row>
    <x:row r="10" ht="38" customHeight="1">
      <x:c r="A10" s="4" t="str">
        <x:v>B04 Cashable workforce productivity</x:v>
      </x:c>
      <x:c r="B10" s="8" t="n">
        <x:v>2.4</x:v>
      </x:c>
      <x:c r="C10" s="8" t="n">
        <x:v>5.1</x:v>
      </x:c>
      <x:c r="D10" s="8" t="n">
        <x:v>6</x:v>
      </x:c>
    </x:row>
    <x:row r="11" ht="30" customHeight="1">
      <x:c r="A11" s="9" t="str">
        <x:v>B05 Procurement savings</x:v>
      </x:c>
      <x:c r="B11" s="10" t="n">
        <x:v>1.8</x:v>
      </x:c>
      <x:c r="C11" s="10" t="n">
        <x:v>4.05</x:v>
      </x:c>
      <x:c r="D11" s="10" t="n">
        <x:v>4.5</x:v>
      </x:c>
    </x:row>
    <x:row r="12" ht="30" customHeight="1">
      <x:c r="A12" s="4" t="str">
        <x:v>B06 Lower service recovery costs</x:v>
      </x:c>
      <x:c r="B12" s="8" t="n">
        <x:v>1.2</x:v>
      </x:c>
      <x:c r="C12" s="8" t="n">
        <x:v>2.7</x:v>
      </x:c>
      <x:c r="D12" s="8" t="n">
        <x:v>3</x:v>
      </x:c>
    </x:row>
    <x:row r="13" ht="38" customHeight="1">
      <x:c r="A13" s="9" t="str">
        <x:v>B07 Property and technology rationalisation</x:v>
      </x:c>
      <x:c r="B13" s="10" t="n">
        <x:v>1.6</x:v>
      </x:c>
      <x:c r="C13" s="10" t="n">
        <x:v>2.24</x:v>
      </x:c>
      <x:c r="D13" s="10" t="n">
        <x:v>3.2</x:v>
      </x:c>
    </x:row>
    <x:row r="14" ht="38" customHeight="1">
      <x:c r="A14" s="4" t="str">
        <x:v>B08 Overhead and shared-service controls</x:v>
      </x:c>
      <x:c r="B14" s="8" t="n">
        <x:v>1.3</x:v>
      </x:c>
      <x:c r="C14" s="8" t="n">
        <x:v>1.69</x:v>
      </x:c>
      <x:c r="D14" s="8" t="n">
        <x:v>2.3</x:v>
      </x:c>
    </x:row>
    <x:row r="15" ht="30" customHeight="1">
      <x:c r="A15" s="9" t="str">
        <x:v>Gross EBITDA benefit</x:v>
      </x:c>
      <x:c r="B15" s="12" t="n">
        <x:f>SUM(B7:B14)</x:f>
        <x:v>12</x:v>
      </x:c>
      <x:c r="C15" s="12" t="n">
        <x:f>SUM(C7:C14)</x:f>
        <x:v>24.000000000000004</x:v>
      </x:c>
      <x:c r="D15" s="12" t="n">
        <x:f>SUM(D7:D14)</x:f>
        <x:v>29</x:v>
      </x:c>
    </x:row>
    <x:row r="16" ht="30" customHeight="1">
      <x:c r="A16" s="4" t="str">
        <x:v>New recurring cost</x:v>
      </x:c>
      <x:c r="B16" s="8" t="n">
        <x:v>-1.5</x:v>
      </x:c>
      <x:c r="C16" s="8" t="n">
        <x:v>-3</x:v>
      </x:c>
      <x:c r="D16" s="8" t="n">
        <x:v>-3</x:v>
      </x:c>
    </x:row>
    <x:row r="17" ht="30" customHeight="1">
      <x:c r="A17" s="9" t="str">
        <x:v>Net EBITDA improvement</x:v>
      </x:c>
      <x:c r="B17" s="12" t="n">
        <x:f>B15+B16</x:f>
        <x:v>10.5</x:v>
      </x:c>
      <x:c r="C17" s="12" t="n">
        <x:f>C15+C16</x:f>
        <x:v>21.000000000000004</x:v>
      </x:c>
      <x:c r="D17" s="12" t="n">
        <x:f>D15+D16</x:f>
        <x:v>26</x:v>
      </x:c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</x:sheetData>
  <x:pageMargins left="0.7" right="0.7" top="0.75" bottom="0.75" header="0.3" footer="0.3"/>
  <x:tableParts count="1">
    <x:tablePart xmlns:r="http://schemas.openxmlformats.org/officeDocument/2006/relationships" r:id="Ra376a844a2c5481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Quarterly cash</x:v>
      </x:c>
      <x:c r="B2" s="1"/>
      <x:c r="C2" s="1"/>
      <x:c r="D2" s="1"/>
      <x:c r="E2" s="1"/>
      <x:c r="F2" s="1"/>
    </x:row>
    <x:row r="3">
      <x:c r="A3" s="11" t="str">
        <x:v>Fictional demonstration / proposed baseline / 15 Dec 2026</x:v>
      </x:c>
      <x:c r="B3" s="1"/>
      <x:c r="C3" s="1"/>
      <x:c r="D3" s="1"/>
      <x:c r="E3" s="1"/>
      <x:c r="F3" s="1"/>
    </x:row>
    <x:row r="4">
      <x:c r="A4" s="11" t="str">
        <x:v>Source: Acme Master Case / SRC06 section 9. Programme cash only; ordinary business flows missing.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32" customHeight="1">
      <x:c r="A6" s="6" t="str">
        <x:v>Period</x:v>
      </x:c>
      <x:c r="B6" s="6" t="str">
        <x:v>Gross benefit</x:v>
      </x:c>
      <x:c r="C6" s="6" t="str">
        <x:v>Recurring cost</x:v>
      </x:c>
      <x:c r="D6" s="6" t="str">
        <x:v>Investment cash</x:v>
      </x:c>
      <x:c r="E6" s="6" t="str">
        <x:v>WC release</x:v>
      </x:c>
      <x:c r="F6" s="6" t="str">
        <x:v>Net cash with WC</x:v>
      </x:c>
      <x:c r="G6" s="17" t="str">
        <x:v>Net before WC</x:v>
      </x:c>
      <x:c r="H6" s="17" t="str">
        <x:v>Cumulative before WC</x:v>
      </x:c>
      <x:c r="I6" s="17" t="str">
        <x:v>Cumulative after WC</x:v>
      </x:c>
    </x:row>
    <x:row r="7" ht="30" customHeight="1">
      <x:c r="A7" s="9" t="str">
        <x:v>2027 Q1</x:v>
      </x:c>
      <x:c r="B7" s="10" t="n">
        <x:v>0.9</x:v>
      </x:c>
      <x:c r="C7" s="10" t="n">
        <x:v>0.15</x:v>
      </x:c>
      <x:c r="D7" s="10" t="n">
        <x:v>3.5</x:v>
      </x:c>
      <x:c r="E7" s="10" t="n">
        <x:v>0</x:v>
      </x:c>
      <x:c r="F7" s="12" t="n">
        <x:f>B7-C7-D7+E7</x:f>
        <x:v>-2.75</x:v>
      </x:c>
      <x:c r="G7" s="12" t="n">
        <x:f>B7-C7-D7</x:f>
        <x:v>-2.75</x:v>
      </x:c>
      <x:c r="H7" s="12" t="n">
        <x:f>SUM(G$7:G7)</x:f>
        <x:v>-2.75</x:v>
      </x:c>
      <x:c r="I7" s="12" t="n">
        <x:f>SUM(F$7:F7)</x:f>
        <x:v>-2.75</x:v>
      </x:c>
    </x:row>
    <x:row r="8" ht="30" customHeight="1">
      <x:c r="A8" s="4" t="str">
        <x:v>2027 Q2</x:v>
      </x:c>
      <x:c r="B8" s="8" t="n">
        <x:v>2.2</x:v>
      </x:c>
      <x:c r="C8" s="8" t="n">
        <x:v>0.3</x:v>
      </x:c>
      <x:c r="D8" s="8" t="n">
        <x:v>3.5</x:v>
      </x:c>
      <x:c r="E8" s="8" t="n">
        <x:v>1</x:v>
      </x:c>
      <x:c r="F8" s="19" t="n">
        <x:f>B8-C8-D8+E8</x:f>
        <x:v>-0.5999999999999999</x:v>
      </x:c>
      <x:c r="G8" s="19" t="n">
        <x:f>B8-C8-D8</x:f>
        <x:v>-1.5999999999999999</x:v>
      </x:c>
      <x:c r="H8" s="19" t="n">
        <x:f>SUM(G$7:G8)</x:f>
        <x:v>-4.35</x:v>
      </x:c>
      <x:c r="I8" s="19" t="n">
        <x:f>SUM(F$7:F8)</x:f>
        <x:v>-3.3499999999999996</x:v>
      </x:c>
    </x:row>
    <x:row r="9" ht="30" customHeight="1">
      <x:c r="A9" s="9" t="str">
        <x:v>2027 Q3</x:v>
      </x:c>
      <x:c r="B9" s="10" t="n">
        <x:v>3.7</x:v>
      </x:c>
      <x:c r="C9" s="10" t="n">
        <x:v>0.45</x:v>
      </x:c>
      <x:c r="D9" s="10" t="n">
        <x:v>3</x:v>
      </x:c>
      <x:c r="E9" s="10" t="n">
        <x:v>1</x:v>
      </x:c>
      <x:c r="F9" s="12" t="n">
        <x:f>B9-C9-D9+E9</x:f>
        <x:v>1.25</x:v>
      </x:c>
      <x:c r="G9" s="12" t="n">
        <x:f>B9-C9-D9</x:f>
        <x:v>0.25</x:v>
      </x:c>
      <x:c r="H9" s="12" t="n">
        <x:f>SUM(G$7:G9)</x:f>
        <x:v>-4.1</x:v>
      </x:c>
      <x:c r="I9" s="12" t="n">
        <x:f>SUM(F$7:F9)</x:f>
        <x:v>-2.0999999999999996</x:v>
      </x:c>
    </x:row>
    <x:row r="10" ht="30" customHeight="1">
      <x:c r="A10" s="4" t="str">
        <x:v>2027 Q4</x:v>
      </x:c>
      <x:c r="B10" s="8" t="n">
        <x:v>5.2</x:v>
      </x:c>
      <x:c r="C10" s="8" t="n">
        <x:v>0.6</x:v>
      </x:c>
      <x:c r="D10" s="8" t="n">
        <x:v>2</x:v>
      </x:c>
      <x:c r="E10" s="8" t="n">
        <x:v>2</x:v>
      </x:c>
      <x:c r="F10" s="19" t="n">
        <x:f>B10-C10-D10+E10</x:f>
        <x:v>4.6000000000000005</x:v>
      </x:c>
      <x:c r="G10" s="19" t="n">
        <x:f>B10-C10-D10</x:f>
        <x:v>2.6000000000000005</x:v>
      </x:c>
      <x:c r="H10" s="19" t="n">
        <x:f>SUM(G$7:G10)</x:f>
        <x:v>-1.4999999999999991</x:v>
      </x:c>
      <x:c r="I10" s="19" t="n">
        <x:f>SUM(F$7:F10)</x:f>
        <x:v>2.500000000000001</x:v>
      </x:c>
    </x:row>
    <x:row r="11" ht="30" customHeight="1">
      <x:c r="A11" s="9" t="str">
        <x:v>2028 Q1</x:v>
      </x:c>
      <x:c r="B11" s="10" t="n">
        <x:v>5.4</x:v>
      </x:c>
      <x:c r="C11" s="10" t="n">
        <x:v>0.75</x:v>
      </x:c>
      <x:c r="D11" s="10" t="n">
        <x:v>2</x:v>
      </x:c>
      <x:c r="E11" s="10" t="n">
        <x:v>2</x:v>
      </x:c>
      <x:c r="F11" s="12" t="n">
        <x:f>B11-C11-D11+E11</x:f>
        <x:v>4.65</x:v>
      </x:c>
      <x:c r="G11" s="12" t="n">
        <x:f>B11-C11-D11</x:f>
        <x:v>2.6500000000000004</x:v>
      </x:c>
      <x:c r="H11" s="12" t="n">
        <x:f>SUM(G$7:G11)</x:f>
        <x:v>1.1500000000000012</x:v>
      </x:c>
      <x:c r="I11" s="12" t="n">
        <x:f>SUM(F$7:F11)</x:f>
        <x:v>7.150000000000001</x:v>
      </x:c>
    </x:row>
    <x:row r="12" ht="30" customHeight="1">
      <x:c r="A12" s="4" t="str">
        <x:v>2028 Q2</x:v>
      </x:c>
      <x:c r="B12" s="8" t="n">
        <x:v>5.8</x:v>
      </x:c>
      <x:c r="C12" s="8" t="n">
        <x:v>0.75</x:v>
      </x:c>
      <x:c r="D12" s="8" t="n">
        <x:v>1.5</x:v>
      </x:c>
      <x:c r="E12" s="8" t="n">
        <x:v>2</x:v>
      </x:c>
      <x:c r="F12" s="19" t="n">
        <x:f>B12-C12-D12+E12</x:f>
        <x:v>5.55</x:v>
      </x:c>
      <x:c r="G12" s="19" t="n">
        <x:f>B12-C12-D12</x:f>
        <x:v>3.55</x:v>
      </x:c>
      <x:c r="H12" s="19" t="n">
        <x:f>SUM(G$7:G12)</x:f>
        <x:v>4.700000000000001</x:v>
      </x:c>
      <x:c r="I12" s="19" t="n">
        <x:f>SUM(F$7:F12)</x:f>
        <x:v>12.700000000000001</x:v>
      </x:c>
    </x:row>
    <x:row r="13" ht="30" customHeight="1">
      <x:c r="A13" s="9" t="str">
        <x:v>2028 Q3</x:v>
      </x:c>
      <x:c r="B13" s="10" t="n">
        <x:v>6.2</x:v>
      </x:c>
      <x:c r="C13" s="10" t="n">
        <x:v>0.75</x:v>
      </x:c>
      <x:c r="D13" s="10" t="n">
        <x:v>1.5</x:v>
      </x:c>
      <x:c r="E13" s="10" t="n">
        <x:v>2</x:v>
      </x:c>
      <x:c r="F13" s="12" t="n">
        <x:f>B13-C13-D13+E13</x:f>
        <x:v>5.95</x:v>
      </x:c>
      <x:c r="G13" s="12" t="n">
        <x:f>B13-C13-D13</x:f>
        <x:v>3.95</x:v>
      </x:c>
      <x:c r="H13" s="12" t="n">
        <x:f>SUM(G$7:G13)</x:f>
        <x:v>8.650000000000002</x:v>
      </x:c>
      <x:c r="I13" s="12" t="n">
        <x:f>SUM(F$7:F13)</x:f>
        <x:v>18.650000000000002</x:v>
      </x:c>
    </x:row>
    <x:row r="14" ht="30" customHeight="1">
      <x:c r="A14" s="4" t="str">
        <x:v>2028 Q4</x:v>
      </x:c>
      <x:c r="B14" s="8" t="n">
        <x:v>6.6</x:v>
      </x:c>
      <x:c r="C14" s="8" t="n">
        <x:v>0.75</x:v>
      </x:c>
      <x:c r="D14" s="8" t="n">
        <x:v>1</x:v>
      </x:c>
      <x:c r="E14" s="8" t="n">
        <x:v>2</x:v>
      </x:c>
      <x:c r="F14" s="19" t="n">
        <x:f>B14-C14-D14+E14</x:f>
        <x:v>6.85</x:v>
      </x:c>
      <x:c r="G14" s="19" t="n">
        <x:f>B14-C14-D14</x:f>
        <x:v>4.85</x:v>
      </x:c>
      <x:c r="H14" s="19" t="n">
        <x:f>SUM(G$7:G14)</x:f>
        <x:v>13.500000000000002</x:v>
      </x:c>
      <x:c r="I14" s="19" t="n">
        <x:f>SUM(F$7:F14)</x:f>
        <x:v>25.5</x:v>
      </x:c>
    </x:row>
    <x:row r="15" ht="30" customHeight="1">
      <x:c r="A15" s="9" t="str">
        <x:v>Total</x:v>
      </x:c>
      <x:c r="B15" s="12" t="n">
        <x:f>SUM(B7:B14)</x:f>
        <x:v>36</x:v>
      </x:c>
      <x:c r="C15" s="12" t="n">
        <x:f>SUM(C7:C14)</x:f>
        <x:v>4.5</x:v>
      </x:c>
      <x:c r="D15" s="12" t="n">
        <x:f>SUM(D7:D14)</x:f>
        <x:v>18</x:v>
      </x:c>
      <x:c r="E15" s="12" t="n">
        <x:f>SUM(E7:E14)</x:f>
        <x:v>12</x:v>
      </x:c>
      <x:c r="F15" s="12" t="n">
        <x:f>SUM(F7:F14)</x:f>
        <x:v>25.5</x:v>
      </x:c>
      <x:c r="G15" s="12" t="n">
        <x:f>SUM(G7:G14)</x:f>
        <x:v>13.500000000000002</x:v>
      </x:c>
      <x:c r="H15" s="12" t="n">
        <x:f>H14</x:f>
        <x:v>13.500000000000002</x:v>
      </x:c>
      <x:c r="I15" s="12" t="n">
        <x:f>I14</x:f>
        <x:v>25.5</x:v>
      </x:c>
    </x:row>
    <x:row r="16">
      <x:c r="A16" s="1"/>
      <x:c r="B16" s="1"/>
      <x:c r="C16" s="1"/>
      <x:c r="D16" s="1"/>
      <x:c r="E16" s="1"/>
      <x:c r="F16" s="1"/>
    </x:row>
    <x:row r="17">
      <x:c r="A17" s="1"/>
      <x:c r="B17" s="1"/>
      <x:c r="C17" s="1"/>
      <x:c r="D17" s="1"/>
      <x:c r="E17" s="1"/>
      <x:c r="F17" s="1"/>
    </x:row>
  </x:sheetData>
  <x:pageMargins left="0.7" right="0.7" top="0.75" bottom="0.75" header="0.3" footer="0.3"/>
  <x:tableParts count="1">
    <x:tablePart xmlns:r="http://schemas.openxmlformats.org/officeDocument/2006/relationships" r:id="R8a78d14526fa495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1"/>
      <x:c r="B1" s="1"/>
      <x:c r="C1" s="1"/>
      <x:c r="D1" s="1"/>
    </x:row>
    <x:row r="2">
      <x:c r="A2" s="2" t="str">
        <x:v>Investment</x:v>
      </x:c>
      <x:c r="B2" s="1"/>
      <x:c r="C2" s="1"/>
      <x:c r="D2" s="1"/>
    </x:row>
    <x:row r="3">
      <x:c r="A3" s="11" t="str">
        <x:v>Fictional demonstration / proposed baseline / 15 Dec 2026</x:v>
      </x:c>
      <x:c r="B3" s="1"/>
      <x:c r="C3" s="1"/>
      <x:c r="D3" s="1"/>
    </x:row>
    <x:row r="4">
      <x:c r="A4" s="11" t="str">
        <x:v>Source: Acme Master Case / SRC06 section 9. Proposed category allocations, not initiative approvals.</x:v>
      </x:c>
      <x:c r="B4" s="1"/>
      <x:c r="C4" s="1"/>
      <x:c r="D4" s="1"/>
    </x:row>
    <x:row r="5">
      <x:c r="A5" s="1"/>
      <x:c r="B5" s="1"/>
      <x:c r="C5" s="1"/>
      <x:c r="D5" s="1"/>
    </x:row>
    <x:row r="6" ht="32" customHeight="1">
      <x:c r="A6" s="6" t="str">
        <x:v>Use of funds</x:v>
      </x:c>
      <x:c r="B6" s="6" t="str">
        <x:v>Total</x:v>
      </x:c>
      <x:c r="C6" s="6" t="str">
        <x:v>Expense</x:v>
      </x:c>
      <x:c r="D6" s="6" t="str">
        <x:v>Capital</x:v>
      </x:c>
    </x:row>
    <x:row r="7" ht="30" customHeight="1">
      <x:c r="A7" s="9" t="str">
        <x:v>Digital workflow and integration</x:v>
      </x:c>
      <x:c r="B7" s="12" t="n">
        <x:f>C7+D7</x:f>
        <x:v>7.199999999999999</x:v>
      </x:c>
      <x:c r="C7" s="10" t="n">
        <x:v>2.4</x:v>
      </x:c>
      <x:c r="D7" s="10" t="n">
        <x:v>4.8</x:v>
      </x:c>
    </x:row>
    <x:row r="8" ht="30" customHeight="1">
      <x:c r="A8" s="4" t="str">
        <x:v>Workforce transition and skills</x:v>
      </x:c>
      <x:c r="B8" s="19" t="n">
        <x:f>C8+D8</x:f>
        <x:v>3.2</x:v>
      </x:c>
      <x:c r="C8" s="8" t="n">
        <x:v>3.2</x:v>
      </x:c>
      <x:c r="D8" s="8" t="n">
        <x:v>0</x:v>
      </x:c>
    </x:row>
    <x:row r="9" ht="30" customHeight="1">
      <x:c r="A9" s="9" t="str">
        <x:v>Service process redesign</x:v>
      </x:c>
      <x:c r="B9" s="12" t="n">
        <x:f>C9+D9</x:f>
        <x:v>1.8</x:v>
      </x:c>
      <x:c r="C9" s="10" t="n">
        <x:v>1.8</x:v>
      </x:c>
      <x:c r="D9" s="10" t="n">
        <x:v>0</x:v>
      </x:c>
    </x:row>
    <x:row r="10" ht="30" customHeight="1">
      <x:c r="A10" s="4" t="str">
        <x:v>Procurement and contract support</x:v>
      </x:c>
      <x:c r="B10" s="19" t="n">
        <x:f>C10+D10</x:f>
        <x:v>0.8</x:v>
      </x:c>
      <x:c r="C10" s="8" t="n">
        <x:v>0.8</x:v>
      </x:c>
      <x:c r="D10" s="8" t="n">
        <x:v>0</x:v>
      </x:c>
    </x:row>
    <x:row r="11" ht="30" customHeight="1">
      <x:c r="A11" s="9" t="str">
        <x:v>Finance and data infrastructure</x:v>
      </x:c>
      <x:c r="B11" s="12" t="n">
        <x:f>C11+D11</x:f>
        <x:v>1.2</x:v>
      </x:c>
      <x:c r="C11" s="10" t="n">
        <x:v>0</x:v>
      </x:c>
      <x:c r="D11" s="10" t="n">
        <x:v>1.2</x:v>
      </x:c>
    </x:row>
    <x:row r="12" ht="38" customHeight="1">
      <x:c r="A12" s="4" t="str">
        <x:v>Transformation office and change delivery</x:v>
      </x:c>
      <x:c r="B12" s="19" t="n">
        <x:f>C12+D12</x:f>
        <x:v>2.8</x:v>
      </x:c>
      <x:c r="C12" s="8" t="n">
        <x:v>2.8</x:v>
      </x:c>
      <x:c r="D12" s="8" t="n">
        <x:v>0</x:v>
      </x:c>
    </x:row>
    <x:row r="13" ht="30" customHeight="1">
      <x:c r="A13" s="9" t="str">
        <x:v>Contingency assumed fully used</x:v>
      </x:c>
      <x:c r="B13" s="12" t="n">
        <x:f>C13+D13</x:f>
        <x:v>1</x:v>
      </x:c>
      <x:c r="C13" s="10" t="n">
        <x:v>1</x:v>
      </x:c>
      <x:c r="D13" s="10" t="n">
        <x:v>0</x:v>
      </x:c>
    </x:row>
    <x:row r="14" ht="30" customHeight="1">
      <x:c r="A14" s="4" t="str">
        <x:v>Total</x:v>
      </x:c>
      <x:c r="B14" s="19" t="n">
        <x:f>SUM(B7:B13)</x:f>
        <x:v>18</x:v>
      </x:c>
      <x:c r="C14" s="19" t="n">
        <x:f>SUM(C7:C13)</x:f>
        <x:v>12</x:v>
      </x:c>
      <x:c r="D14" s="19" t="n">
        <x:f>SUM(D7:D13)</x:f>
        <x:v>6</x:v>
      </x:c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</x:sheetData>
  <x:pageMargins left="0.7" right="0.7" top="0.75" bottom="0.75" header="0.3" footer="0.3"/>
  <x:tableParts count="1">
    <x:tablePart xmlns:r="http://schemas.openxmlformats.org/officeDocument/2006/relationships" r:id="Ra9a95f2b320a40d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45" hidden="0" customWidth="1"/>
    <x:col min="3" max="3" width="45" hidden="0" customWidth="1"/>
  </x:cols>
  <x:sheetData>
    <x:row r="1">
      <x:c r="A1" s="1"/>
      <x:c r="B1" s="1"/>
      <x:c r="C1" s="1"/>
    </x:row>
    <x:row r="2">
      <x:c r="A2" s="2" t="str">
        <x:v>Assumptions</x:v>
      </x:c>
      <x:c r="B2" s="1"/>
      <x:c r="C2" s="1"/>
    </x:row>
    <x:row r="3">
      <x:c r="A3" s="11" t="str">
        <x:v>Fictional demonstration / proposed baseline / 15 Dec 2026</x:v>
      </x:c>
      <x:c r="B3" s="1"/>
      <x:c r="C3" s="1"/>
    </x:row>
    <x:row r="4">
      <x:c r="A4" s="11" t="str">
        <x:v>Source: Acme Master Case / SRC14 section 19.</x:v>
      </x:c>
      <x:c r="B4" s="1"/>
      <x:c r="C4" s="1"/>
    </x:row>
    <x:row r="5">
      <x:c r="A5" s="1"/>
      <x:c r="B5" s="1"/>
      <x:c r="C5" s="1"/>
    </x:row>
    <x:row r="6" ht="32" customHeight="1">
      <x:c r="A6" s="6" t="str">
        <x:v>ID</x:v>
      </x:c>
      <x:c r="B6" s="6" t="str">
        <x:v>Assumption or gap</x:v>
      </x:c>
      <x:c r="C6" s="6" t="str">
        <x:v>Consequence and validation owner</x:v>
      </x:c>
    </x:row>
    <x:row r="7" ht="38" customHeight="1">
      <x:c r="A7" s="9" t="str">
        <x:v>A01</x:v>
      </x:c>
      <x:c r="B7" s="9" t="str">
        <x:v>Existing business held flat before programme changes</x:v>
      </x:c>
      <x:c r="C7" s="9" t="str">
        <x:v>CFO must develop a normalised business-as-usual forecast</x:v>
      </x:c>
    </x:row>
    <x:row r="8" ht="38" customHeight="1">
      <x:c r="A8" s="4" t="str">
        <x:v>A02</x:v>
      </x:c>
      <x:c r="B8" s="4" t="str">
        <x:v>Effective repricing uplift reaches 8% on the defined pool</x:v>
      </x:c>
      <x:c r="C8" s="4" t="str">
        <x:v>CCO validates customer response, concessions and retention</x:v>
      </x:c>
    </x:row>
    <x:row r="9" ht="38" customHeight="1">
      <x:c r="A9" s="9" t="str">
        <x:v>A03</x:v>
      </x:c>
      <x:c r="B9" s="9" t="str">
        <x:v>Cross-sell contribution reaches 35% after delivery cost</x:v>
      </x:c>
      <x:c r="C9" s="9" t="str">
        <x:v>COO and CFO confirm capacity and margin by opportunity</x:v>
      </x:c>
    </x:row>
    <x:row r="10" ht="38" customHeight="1">
      <x:c r="A10" s="4" t="str">
        <x:v>A04</x:v>
      </x:c>
      <x:c r="B10" s="4" t="str">
        <x:v>Fifty funded positions can be removed without service damage</x:v>
      </x:c>
      <x:c r="C10" s="4" t="str">
        <x:v>COO and CHRO verify pilot evidence and role plan</x:v>
      </x:c>
    </x:row>
    <x:row r="11" ht="38" customHeight="1">
      <x:c r="A11" s="9" t="str">
        <x:v>A05</x:v>
      </x:c>
      <x:c r="B11" s="9" t="str">
        <x:v>Contract exits remove 7.00 of genuinely avoidable cost</x:v>
      </x:c>
      <x:c r="C11" s="9" t="str">
        <x:v>CFO verifies stranded costs, notice periods and transition expense</x:v>
      </x:c>
    </x:row>
    <x:row r="12" ht="38" customHeight="1">
      <x:c r="A12" s="4" t="str">
        <x:v>A06</x:v>
      </x:c>
      <x:c r="B12" s="4" t="str">
        <x:v>Capital/expense split and recurring costs are valid</x:v>
      </x:c>
      <x:c r="C12" s="4" t="str">
        <x:v>CFO and CIO validate accounting treatment and supplier terms</x:v>
      </x:c>
    </x:row>
    <x:row r="13" ht="38" customHeight="1">
      <x:c r="A13" s="9" t="str">
        <x:v>A07</x:v>
      </x:c>
      <x:c r="B13" s="9" t="str">
        <x:v>Ten percent illustrative effective tax convention</x:v>
      </x:c>
      <x:c r="C13" s="9" t="str">
        <x:v>Replace only with an explicitly approved model assumption</x:v>
      </x:c>
    </x:row>
    <x:row r="14" ht="38" customHeight="1">
      <x:c r="A14" s="4" t="str">
        <x:v>A08</x:v>
      </x:c>
      <x:c r="B14" s="4" t="str">
        <x:v>Full contingency is spent in the base model</x:v>
      </x:c>
      <x:c r="C14" s="4" t="str">
        <x:v>Board controls release; no speculative underspend benefit</x:v>
      </x:c>
    </x:row>
    <x:row r="15" ht="38" customHeight="1">
      <x:c r="A15" s="9" t="str">
        <x:v>G01</x:v>
      </x:c>
      <x:c r="B15" s="9" t="str">
        <x:v>Monthly ordinary cash flow and debt-amortisation schedule missing</x:v>
      </x:c>
      <x:c r="C15" s="9" t="str">
        <x:v>Full liquidity sufficiency cannot be concluded</x:v>
      </x:c>
    </x:row>
    <x:row r="16" ht="38" customHeight="1">
      <x:c r="A16" s="4" t="str">
        <x:v>G02</x:v>
      </x:c>
      <x:c r="B16" s="4" t="str">
        <x:v>Contract-level renewal and exit dates incomplete</x:v>
      </x:c>
      <x:c r="C16" s="4" t="str">
        <x:v>Exact monthly repricing and exit phasing needs validation</x:v>
      </x:c>
    </x:row>
    <x:row r="17" ht="30" customHeight="1">
      <x:c r="A17" s="9" t="str">
        <x:v>G03</x:v>
      </x:c>
      <x:c r="B17" s="9" t="str">
        <x:v>Country and entity tax analysis not supplied</x:v>
      </x:c>
      <x:c r="C17" s="9" t="str">
        <x:v>Do not produce a tax-compliance opinion</x:v>
      </x:c>
    </x:row>
    <x:row r="18" ht="30" customHeight="1">
      <x:c r="A18" s="4" t="str">
        <x:v>G04</x:v>
      </x:c>
      <x:c r="B18" s="4" t="str">
        <x:v>Customer survey response rate missing</x:v>
      </x:c>
      <x:c r="C18" s="4" t="str">
        <x:v>Do not claim population representativeness</x:v>
      </x:c>
    </x:row>
    <x:row r="19" ht="30" customHeight="1">
      <x:c r="A19" s="9" t="str">
        <x:v>G05</x:v>
      </x:c>
      <x:c r="B19" s="9" t="str">
        <x:v>Approved software vendor quotes absent</x:v>
      </x:c>
      <x:c r="C19" s="9" t="str">
        <x:v>Digital budget remains a planning estimate</x:v>
      </x:c>
    </x:row>
    <x:row r="20" ht="38" customHeight="1">
      <x:c r="A20" s="4" t="str">
        <x:v>G06</x:v>
      </x:c>
      <x:c r="B20" s="4" t="str">
        <x:v>Detailed skill inventory and individual workforce cases absent</x:v>
      </x:c>
      <x:c r="C20" s="4" t="str">
        <x:v>Do not generate named employee action decisions</x:v>
      </x:c>
    </x:row>
    <x:row r="21">
      <x:c r="A21" s="1"/>
      <x:c r="B21" s="1"/>
      <x:c r="C21" s="1"/>
    </x:row>
    <x:row r="22">
      <x:c r="A22" s="1"/>
      <x:c r="B22" s="1"/>
      <x:c r="C22" s="1"/>
    </x:row>
  </x:sheetData>
  <x:pageMargins left="0.7" right="0.7" top="0.75" bottom="0.75" header="0.3" footer="0.3"/>
  <x:tableParts count="1">
    <x:tablePart xmlns:r="http://schemas.openxmlformats.org/officeDocument/2006/relationships" r:id="R847743775aa94caf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45" hidden="0" customWidth="1"/>
    <x:col min="3" max="3" width="45" hidden="0" customWidth="1"/>
  </x:cols>
  <x:sheetData>
    <x:row r="1">
      <x:c r="A1" s="1"/>
      <x:c r="B1" s="1"/>
      <x:c r="C1" s="1"/>
    </x:row>
    <x:row r="2">
      <x:c r="A2" s="2" t="str">
        <x:v>Decisions</x:v>
      </x:c>
      <x:c r="B2" s="1"/>
      <x:c r="C2" s="1"/>
    </x:row>
    <x:row r="3">
      <x:c r="A3" s="11" t="str">
        <x:v>Fictional demonstration / proposed baseline / 15 Dec 2026</x:v>
      </x:c>
      <x:c r="B3" s="1"/>
      <x:c r="C3" s="1"/>
    </x:row>
    <x:row r="4">
      <x:c r="A4" s="11" t="str">
        <x:v>Source: Acme Master Case / Section 20 D01; other log entries proposed from SRC09/SRC10.</x:v>
      </x:c>
      <x:c r="B4" s="1"/>
      <x:c r="C4" s="1"/>
    </x:row>
    <x:row r="5">
      <x:c r="A5" s="1"/>
      <x:c r="B5" s="1"/>
      <x:c r="C5" s="1"/>
    </x:row>
    <x:row r="6" ht="32" customHeight="1">
      <x:c r="A6" s="6" t="str">
        <x:v>ID and decision</x:v>
      </x:c>
      <x:c r="B6" s="6" t="str">
        <x:v>Authority and due date</x:v>
      </x:c>
      <x:c r="C6" s="6" t="str">
        <x:v>Status and required evidence</x:v>
      </x:c>
    </x:row>
    <x:row r="7" ht="51" customHeight="1">
      <x:c r="A7" s="9" t="str">
        <x:v>D01 Hybrid model, conditional 18.00 envelope and initial 3.50 release</x:v>
      </x:c>
      <x:c r="B7" s="9" t="str">
        <x:v>Board, 18 Dec 2026</x:v>
      </x:c>
      <x:c r="C7" s="9" t="str">
        <x:v>Proposed. Funding authorisation, named capacity release and cash control required.</x:v>
      </x:c>
    </x:row>
    <x:row r="8" ht="51" customHeight="1">
      <x:c r="A8" s="4" t="str">
        <x:v>D02 Next funding release after day 90</x:v>
      </x:c>
      <x:c r="B8" s="4" t="str">
        <x:v>Board funding decision, 31 Mar 2027</x:v>
      </x:c>
      <x:c r="C8" s="4" t="str">
        <x:v>Reserved. Finance baseline, service gates, funded next-wave capacity and 13-week cash forecast required.</x:v>
      </x:c>
    </x:row>
    <x:row r="9" ht="51" customHeight="1">
      <x:c r="A9" s="9" t="str">
        <x:v>D03 Pilot rollout and dependent workforce changes</x:v>
      </x:c>
      <x:c r="B9" s="9" t="str">
        <x:v>COO readiness decision; relevant funding authority</x:v>
      </x:c>
      <x:c r="C9" s="9" t="str">
        <x:v>Reserved. Each pilot meets both service gates for four weeks. HR review and funded-cost evidence required.</x:v>
      </x:c>
    </x:row>
    <x:row r="10" ht="38" customHeight="1">
      <x:c r="A10" s="4" t="str">
        <x:v>D04 Material scope or envelope change</x:v>
      </x:c>
      <x:c r="B10" s="4" t="str">
        <x:v>Board, before commitment</x:v>
      </x:c>
      <x:c r="C10" s="4" t="str">
        <x:v>Reserved. Scenario, cash and service consequences required. No baseline approval exists.</x:v>
      </x:c>
    </x:row>
    <x:row r="11">
      <x:c r="A11" s="1"/>
      <x:c r="B11" s="1"/>
      <x:c r="C11" s="1"/>
    </x:row>
    <x:row r="12">
      <x:c r="A12" s="1"/>
      <x:c r="B12" s="1"/>
      <x:c r="C12" s="1"/>
    </x:row>
  </x:sheetData>
  <x:pageMargins left="0.7" right="0.7" top="0.75" bottom="0.75" header="0.3" footer="0.3"/>
  <x:tableParts count="1">
    <x:tablePart xmlns:r="http://schemas.openxmlformats.org/officeDocument/2006/relationships" r:id="Rbe71c2ee84314821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45" hidden="0" customWidth="1"/>
    <x:col min="3" max="3" width="45" hidden="0" customWidth="1"/>
    <x:col min="4" max="4" width="45" hidden="0" customWidth="1"/>
    <x:col min="5" max="5" width="45" hidden="0" customWidth="1"/>
    <x:col min="6" max="6" width="45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Benefit profiles</x:v>
      </x:c>
      <x:c r="B2" s="1"/>
      <x:c r="C2" s="1"/>
      <x:c r="D2" s="1"/>
      <x:c r="E2" s="1"/>
      <x:c r="F2" s="1"/>
    </x:row>
    <x:row r="3">
      <x:c r="A3" s="11" t="str">
        <x:v>Fictional demonstration / proposed baseline / 15 Dec 2026</x:v>
      </x:c>
      <x:c r="B3" s="1"/>
      <x:c r="C3" s="1"/>
      <x:c r="D3" s="1"/>
      <x:c r="E3" s="1"/>
      <x:c r="F3" s="1"/>
    </x:row>
    <x:row r="4">
      <x:c r="A4" s="11" t="str">
        <x:v>Source: Acme Master Case / SRC05 section 8. Original owners, principal initiatives and overlap boundaries; Finance validation outstanding.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32" customHeight="1">
      <x:c r="A6" s="6" t="str">
        <x:v>Benefit</x:v>
      </x:c>
      <x:c r="B6" s="6" t="str">
        <x:v>Accountable owner</x:v>
      </x:c>
      <x:c r="C6" s="6" t="str">
        <x:v>Principal initiative</x:v>
      </x:c>
      <x:c r="D6" s="6" t="str">
        <x:v>Full annual calculation (AED m)</x:v>
      </x:c>
      <x:c r="E6" s="6" t="str">
        <x:v>Overlap boundary</x:v>
      </x:c>
      <x:c r="F6" s="6" t="str">
        <x:v>Validation status</x:v>
      </x:c>
    </x:row>
    <x:row r="7" ht="51" customHeight="1">
      <x:c r="A7" s="9" t="str">
        <x:v>B01 Contract repricing</x:v>
      </x:c>
      <x:c r="B7" s="9" t="str">
        <x:v>Chief Commercial Officer</x:v>
      </x:c>
      <x:c r="C7" s="9" t="str">
        <x:v>I01</x:v>
      </x:c>
      <x:c r="D7" s="9" t="str">
        <x:v>60.0 eligible annual revenue * 8% effective uplift = AED 4.80 million annual EBITDA benefit at full delivery</x:v>
      </x:c>
      <x:c r="E7" s="9" t="str">
        <x:v>Boundary: No cross-sell, retained revenue or contract-exit benefit included.</x:v>
      </x:c>
      <x:c r="F7" s="9" t="str">
        <x:v>Proposed; Finance validation required</x:v>
      </x:c>
    </x:row>
    <x:row r="8" ht="51" customHeight="1">
      <x:c r="A8" s="4" t="str">
        <x:v>B02 Cross-sell to existing customers</x:v>
      </x:c>
      <x:c r="B8" s="4" t="str">
        <x:v>Chief Commercial Officer</x:v>
      </x:c>
      <x:c r="C8" s="4" t="str">
        <x:v>I02</x:v>
      </x:c>
      <x:c r="D8" s="4" t="str">
        <x:v>30 customer wins * 0.4 annual revenue * 35% contribution = AED 4.20 million annual EBITDA benefit at full delivery</x:v>
      </x:c>
      <x:c r="E8" s="4" t="str">
        <x:v>Boundary: New service scope only; no price uplift or avoided churn counted.</x:v>
      </x:c>
      <x:c r="F8" s="4" t="str">
        <x:v>Proposed; Finance validation required</x:v>
      </x:c>
    </x:row>
    <x:row r="9" ht="51" customHeight="1">
      <x:c r="A9" s="9" t="str">
        <x:v>B03 Exit selected loss-making scope</x:v>
      </x:c>
      <x:c r="B9" s="9" t="str">
        <x:v>Chief Commercial Officer</x:v>
      </x:c>
      <x:c r="C9" s="9" t="str">
        <x:v>I02</x:v>
      </x:c>
      <x:c r="D9" s="9" t="str">
        <x:v>7.0 avoidable direct cost - 6.0 revenue surrendered = AED 1.00 million annual EBITDA benefit at full delivery</x:v>
      </x:c>
      <x:c r="E9" s="9" t="str">
        <x:v>Boundary: Exits exclude contracts in B01; stranded costs must be evidenced before recognition.</x:v>
      </x:c>
      <x:c r="F9" s="9" t="str">
        <x:v>Proposed; Finance validation required</x:v>
      </x:c>
    </x:row>
    <x:row r="10" ht="51" customHeight="1">
      <x:c r="A10" s="4" t="str">
        <x:v>B04 Cashable workforce productivity</x:v>
      </x:c>
      <x:c r="B10" s="4" t="str">
        <x:v>Chief Operating Officer</x:v>
      </x:c>
      <x:c r="C10" s="4" t="str">
        <x:v>I04</x:v>
      </x:c>
      <x:c r="D10" s="4" t="str">
        <x:v>50 removed funded positions * 0.12 fully loaded annual cost = AED 6.00 million annual EBITDA benefit at full delivery</x:v>
      </x:c>
      <x:c r="E10" s="4" t="str">
        <x:v>Boundary: 20 redeployed positions and avoided future recruitment carry zero booked benefit.</x:v>
      </x:c>
      <x:c r="F10" s="4" t="str">
        <x:v>Proposed; Finance validation required</x:v>
      </x:c>
    </x:row>
    <x:row r="11" ht="51" customHeight="1">
      <x:c r="A11" s="9" t="str">
        <x:v>B05 Procurement savings</x:v>
      </x:c>
      <x:c r="B11" s="9" t="str">
        <x:v>Procurement Director</x:v>
      </x:c>
      <x:c r="C11" s="9" t="str">
        <x:v>I05</x:v>
      </x:c>
      <x:c r="D11" s="9" t="str">
        <x:v>45.0 addressable contractor/material spend * 10% net price saving = AED 4.50 million annual EBITDA benefit at full delivery</x:v>
      </x:c>
      <x:c r="E11" s="9" t="str">
        <x:v>Boundary: Volume reductions and service-recovery spend excluded; compare like-for-like scope.</x:v>
      </x:c>
      <x:c r="F11" s="9" t="str">
        <x:v>Proposed; Finance validation required</x:v>
      </x:c>
    </x:row>
    <x:row r="12" ht="51" customHeight="1">
      <x:c r="A12" s="4" t="str">
        <x:v>B06 Lower service recovery costs</x:v>
      </x:c>
      <x:c r="B12" s="4" t="str">
        <x:v>Chief Operating Officer</x:v>
      </x:c>
      <x:c r="C12" s="4" t="str">
        <x:v>I03</x:v>
      </x:c>
      <x:c r="D12" s="4" t="str">
        <x:v>8.0 separately coded recovery/penalty pool * 37.5% reduction = AED 3.00 million annual EBITDA benefit at full delivery</x:v>
      </x:c>
      <x:c r="E12" s="4" t="str">
        <x:v>Boundary: No workforce or procurement savings repeated; revenue credits remain outside this pool.</x:v>
      </x:c>
      <x:c r="F12" s="4" t="str">
        <x:v>Proposed; Finance validation required</x:v>
      </x:c>
    </x:row>
    <x:row r="13" ht="51" customHeight="1">
      <x:c r="A13" s="9" t="str">
        <x:v>B07 Property and technology rationalisation</x:v>
      </x:c>
      <x:c r="B13" s="9" t="str">
        <x:v>Chief Information Officer</x:v>
      </x:c>
      <x:c r="C13" s="9" t="str">
        <x:v>I07</x:v>
      </x:c>
      <x:c r="D13" s="9" t="str">
        <x:v>16.0 addressable corporate property/technology spend * 20% reduction = AED 3.20 million annual EBITDA benefit at full delivery</x:v>
      </x:c>
      <x:c r="E13" s="9" t="str">
        <x:v>Boundary: New recurring platform costs recorded separately; operational fleet/property excluded.</x:v>
      </x:c>
      <x:c r="F13" s="9" t="str">
        <x:v>Proposed; Finance validation required</x:v>
      </x:c>
    </x:row>
    <x:row r="14" ht="51" customHeight="1">
      <x:c r="A14" s="4" t="str">
        <x:v>B08 Overhead and shared-service controls</x:v>
      </x:c>
      <x:c r="B14" s="4" t="str">
        <x:v>Chief Financial Officer</x:v>
      </x:c>
      <x:c r="C14" s="4" t="str">
        <x:v>I08</x:v>
      </x:c>
      <x:c r="D14" s="4" t="str">
        <x:v>11.5 addressable non-payroll overhead * 20% reduction = AED 2.30 million annual EBITDA benefit at full delivery</x:v>
      </x:c>
      <x:c r="E14" s="4" t="str">
        <x:v>Boundary: Corporate employee cost, property, technology and transformation office costs excluded.</x:v>
      </x:c>
      <x:c r="F14" s="4" t="str">
        <x:v>Proposed; Finance validation required</x:v>
      </x:c>
    </x:row>
    <x:row r="15">
      <x:c r="A15" s="1"/>
      <x:c r="B15" s="1"/>
      <x:c r="C15" s="1"/>
      <x:c r="D15" s="1"/>
      <x:c r="E15" s="1"/>
      <x:c r="F15" s="1"/>
    </x:row>
    <x:row r="16">
      <x:c r="A16" s="1"/>
      <x:c r="B16" s="1"/>
      <x:c r="C16" s="1"/>
      <x:c r="D16" s="1"/>
      <x:c r="E16" s="1"/>
      <x:c r="F16" s="1"/>
    </x:row>
  </x:sheetData>
  <x:pageMargins left="0.7" right="0.7" top="0.75" bottom="0.75" header="0.3" footer="0.3"/>
  <x:tableParts count="1">
    <x:tablePart xmlns:r="http://schemas.openxmlformats.org/officeDocument/2006/relationships" r:id="Rcd91bc3bcb054b4a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1"/>
      <x:c r="B1" s="1"/>
      <x:c r="C1" s="1"/>
      <x:c r="D1" s="1"/>
    </x:row>
    <x:row r="2">
      <x:c r="A2" s="2" t="str">
        <x:v>Scenarios</x:v>
      </x:c>
      <x:c r="B2" s="1"/>
      <x:c r="C2" s="1"/>
      <x:c r="D2" s="1"/>
    </x:row>
    <x:row r="3">
      <x:c r="A3" s="11" t="str">
        <x:v>Fictional demonstration / proposed baseline / 15 Dec 2026</x:v>
      </x:c>
      <x:c r="B3" s="1"/>
      <x:c r="C3" s="1"/>
      <x:c r="D3" s="1"/>
    </x:row>
    <x:row r="4">
      <x:c r="A4" s="11" t="str">
        <x:v>Source: Acme Master Case / SRC07 section 10. Fixed case comparison; not a live scenario selector.</x:v>
      </x:c>
      <x:c r="B4" s="1"/>
      <x:c r="C4" s="1"/>
      <x:c r="D4" s="1"/>
    </x:row>
    <x:row r="5">
      <x:c r="A5" s="1"/>
      <x:c r="B5" s="1"/>
      <x:c r="C5" s="1"/>
      <x:c r="D5" s="1"/>
    </x:row>
    <x:row r="6" ht="32" customHeight="1">
      <x:c r="A6" s="6" t="str">
        <x:v>Measure</x:v>
      </x:c>
      <x:c r="B6" s="6" t="str">
        <x:v>Downside</x:v>
      </x:c>
      <x:c r="C6" s="6" t="str">
        <x:v>Base</x:v>
      </x:c>
      <x:c r="D6" s="6" t="str">
        <x:v>Upside</x:v>
      </x:c>
    </x:row>
    <x:row r="7" ht="30" customHeight="1">
      <x:c r="A7" s="9" t="str">
        <x:v>Exit gross annual benefit</x:v>
      </x:c>
      <x:c r="B7" s="10" t="n">
        <x:v>18.85</x:v>
      </x:c>
      <x:c r="C7" s="10" t="n">
        <x:v>29</x:v>
      </x:c>
      <x:c r="D7" s="10" t="n">
        <x:v>31.9</x:v>
      </x:c>
    </x:row>
    <x:row r="8" ht="30" customHeight="1">
      <x:c r="A8" s="4" t="str">
        <x:v>Exit annual recurring cost</x:v>
      </x:c>
      <x:c r="B8" s="8" t="n">
        <x:v>3.3</x:v>
      </x:c>
      <x:c r="C8" s="8" t="n">
        <x:v>3</x:v>
      </x:c>
      <x:c r="D8" s="8" t="n">
        <x:v>3.15</x:v>
      </x:c>
    </x:row>
    <x:row r="9" ht="30" customHeight="1">
      <x:c r="A9" s="9" t="str">
        <x:v>Exit annual revenue</x:v>
      </x:c>
      <x:c r="B9" s="10" t="n">
        <x:v>247.02</x:v>
      </x:c>
      <x:c r="C9" s="10" t="n">
        <x:v>250.8</x:v>
      </x:c>
      <x:c r="D9" s="10" t="n">
        <x:v>251.88</x:v>
      </x:c>
    </x:row>
    <x:row r="10" ht="30" customHeight="1">
      <x:c r="A10" s="4" t="str">
        <x:v>Exit annual EBITDA</x:v>
      </x:c>
      <x:c r="B10" s="8" t="n">
        <x:v>25.55</x:v>
      </x:c>
      <x:c r="C10" s="8" t="n">
        <x:v>36</x:v>
      </x:c>
      <x:c r="D10" s="8" t="n">
        <x:v>38.75</x:v>
      </x:c>
    </x:row>
    <x:row r="11" ht="30" customHeight="1">
      <x:c r="A11" s="9" t="str">
        <x:v>Exit EBITDA margin percent</x:v>
      </x:c>
      <x:c r="B11" s="10" t="n">
        <x:v>10.34</x:v>
      </x:c>
      <x:c r="C11" s="10" t="n">
        <x:v>14.35</x:v>
      </x:c>
      <x:c r="D11" s="10" t="n">
        <x:v>15.38</x:v>
      </x:c>
    </x:row>
    <x:row r="12" ht="30" customHeight="1">
      <x:c r="A12" s="4" t="str">
        <x:v>Total investment cash</x:v>
      </x:c>
      <x:c r="B12" s="8" t="n">
        <x:v>20.7</x:v>
      </x:c>
      <x:c r="C12" s="8" t="n">
        <x:v>18</x:v>
      </x:c>
      <x:c r="D12" s="8" t="n">
        <x:v>18</x:v>
      </x:c>
    </x:row>
    <x:row r="13" ht="30" customHeight="1">
      <x:c r="A13" s="9" t="str">
        <x:v>Two-year cash before WC</x:v>
      </x:c>
      <x:c r="B13" s="10" t="n">
        <x:v>-2.25</x:v>
      </x:c>
      <x:c r="C13" s="10" t="n">
        <x:v>13.5</x:v>
      </x:c>
      <x:c r="D13" s="10" t="n">
        <x:v>16.88</x:v>
      </x:c>
    </x:row>
    <x:row r="14" ht="30" customHeight="1">
      <x:c r="A14" s="4" t="str">
        <x:v>One-time WC release</x:v>
      </x:c>
      <x:c r="B14" s="8" t="n">
        <x:v>8</x:v>
      </x:c>
      <x:c r="C14" s="8" t="n">
        <x:v>12</x:v>
      </x:c>
      <x:c r="D14" s="8" t="n">
        <x:v>13</x:v>
      </x:c>
    </x:row>
    <x:row r="15" ht="30" customHeight="1">
      <x:c r="A15" s="9" t="str">
        <x:v>Two-year cash after WC</x:v>
      </x:c>
      <x:c r="B15" s="10" t="n">
        <x:v>5.75</x:v>
      </x:c>
      <x:c r="C15" s="10" t="n">
        <x:v>25.5</x:v>
      </x:c>
      <x:c r="D15" s="10" t="n">
        <x:v>29.88</x:v>
      </x:c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</x:sheetData>
  <x:pageMargins left="0.7" right="0.7" top="0.75" bottom="0.75" header="0.3" footer="0.3"/>
  <x:tableParts count="1">
    <x:tablePart xmlns:r="http://schemas.openxmlformats.org/officeDocument/2006/relationships" r:id="R50c307ff46f348ee"/>
  </x:tableParts>
</x:worksheet>
</file>